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企业" sheetId="1" r:id="rId1"/>
  </sheets>
  <definedNames>
    <definedName name="_xlnm.Print_Titles" localSheetId="0">'企业'!$1:$4</definedName>
  </definedNames>
  <calcPr fullCalcOnLoad="1"/>
</workbook>
</file>

<file path=xl/sharedStrings.xml><?xml version="1.0" encoding="utf-8"?>
<sst xmlns="http://schemas.openxmlformats.org/spreadsheetml/2006/main" count="128" uniqueCount="98">
  <si>
    <t>兴福堂企业组</t>
  </si>
  <si>
    <t>序号</t>
  </si>
  <si>
    <t>协议书编号</t>
  </si>
  <si>
    <t>被征收人</t>
  </si>
  <si>
    <t>法人代表</t>
  </si>
  <si>
    <t>协议书数据（㎡）</t>
  </si>
  <si>
    <t>安置地点</t>
  </si>
  <si>
    <t>企业用地面积</t>
  </si>
  <si>
    <r>
      <t xml:space="preserve">建筑
面积
</t>
    </r>
    <r>
      <rPr>
        <b/>
        <sz val="10"/>
        <rFont val="宋体"/>
        <family val="0"/>
      </rPr>
      <t>（含众墙）</t>
    </r>
  </si>
  <si>
    <t>每亩合法用地面积安置比例</t>
  </si>
  <si>
    <t>每亩合法用地面积</t>
  </si>
  <si>
    <t>第一阶段签约面积</t>
  </si>
  <si>
    <t>等额回购住宅面积</t>
  </si>
  <si>
    <t>合计安置面积</t>
  </si>
  <si>
    <t>80</t>
  </si>
  <si>
    <t>100</t>
  </si>
  <si>
    <t>120</t>
  </si>
  <si>
    <t>130</t>
  </si>
  <si>
    <t>1</t>
  </si>
  <si>
    <t>3-001</t>
  </si>
  <si>
    <t>文成县浙南花岗岩有限责任公司</t>
  </si>
  <si>
    <t>余文平</t>
  </si>
  <si>
    <t>公安大楼上首</t>
  </si>
  <si>
    <t>2</t>
  </si>
  <si>
    <t>3-002</t>
  </si>
  <si>
    <t>文成县忠健发花岗岩有限责任公司</t>
  </si>
  <si>
    <t>余光伟</t>
  </si>
  <si>
    <t>3</t>
  </si>
  <si>
    <t>3-003</t>
  </si>
  <si>
    <t>文成县永得利有色金属有限公司</t>
  </si>
  <si>
    <t>叶日荣</t>
  </si>
  <si>
    <t>4</t>
  </si>
  <si>
    <t>3-004</t>
  </si>
  <si>
    <t>文成县建荣轿车维修中心</t>
  </si>
  <si>
    <t>金建荣</t>
  </si>
  <si>
    <t>5</t>
  </si>
  <si>
    <t>3-005</t>
  </si>
  <si>
    <t>文成县中联炼钢厂</t>
  </si>
  <si>
    <t>吴允欢</t>
  </si>
  <si>
    <t>6</t>
  </si>
  <si>
    <t>3-006</t>
  </si>
  <si>
    <t>文成县金刚花岗岩有限公司</t>
  </si>
  <si>
    <t>周建锋</t>
  </si>
  <si>
    <t>7</t>
  </si>
  <si>
    <t>3-007</t>
  </si>
  <si>
    <t>文成县小菊废品回收经营部</t>
  </si>
  <si>
    <t>刘小菊</t>
  </si>
  <si>
    <t>8</t>
  </si>
  <si>
    <t>3-008</t>
  </si>
  <si>
    <t>文成县合金铸钢厂</t>
  </si>
  <si>
    <t>赵光亮</t>
  </si>
  <si>
    <t>9</t>
  </si>
  <si>
    <t>3-009</t>
  </si>
  <si>
    <t>文成县耿耿门窗装潢有限责任公司</t>
  </si>
  <si>
    <t>周士耿</t>
  </si>
  <si>
    <t>10</t>
  </si>
  <si>
    <t>3-010</t>
  </si>
  <si>
    <t xml:space="preserve"> 文成县玉壶花岗岩有限责任公司</t>
  </si>
  <si>
    <t>赵钦全</t>
  </si>
  <si>
    <t>11</t>
  </si>
  <si>
    <t>3-011</t>
  </si>
  <si>
    <t>文成县樟台花岗岩厂</t>
  </si>
  <si>
    <t>陈增棉</t>
  </si>
  <si>
    <t>0</t>
  </si>
  <si>
    <t>12</t>
  </si>
  <si>
    <t>企1-003</t>
  </si>
  <si>
    <t>文成县建材公司</t>
  </si>
  <si>
    <t>赵炜</t>
  </si>
  <si>
    <t>13</t>
  </si>
  <si>
    <t>2-001</t>
  </si>
  <si>
    <t>文成县永华轻工机械修配部--郑永忠</t>
  </si>
  <si>
    <t>郑永忠</t>
  </si>
  <si>
    <t>14</t>
  </si>
  <si>
    <t>2-002</t>
  </si>
  <si>
    <t>文成县第二塑料制品厂--王媛军 王陈锋 陈小林</t>
  </si>
  <si>
    <t>王媛军</t>
  </si>
  <si>
    <t>15</t>
  </si>
  <si>
    <t>2-003</t>
  </si>
  <si>
    <t>王陈锋</t>
  </si>
  <si>
    <t>16</t>
  </si>
  <si>
    <t>2-004</t>
  </si>
  <si>
    <t>陈知云、叶若飞</t>
  </si>
  <si>
    <t>陈知云</t>
  </si>
  <si>
    <t>17</t>
  </si>
  <si>
    <t>企2补签</t>
  </si>
  <si>
    <t>永华汽车修理厂</t>
  </si>
  <si>
    <t>陈思伟</t>
  </si>
  <si>
    <t>18</t>
  </si>
  <si>
    <t>企1-002</t>
  </si>
  <si>
    <t>飞成鞋业</t>
  </si>
  <si>
    <t>地址</t>
  </si>
  <si>
    <t>已审批出让土地</t>
  </si>
  <si>
    <t>已批建筑面积</t>
  </si>
  <si>
    <t>套型选择</t>
  </si>
  <si>
    <t>底层房</t>
  </si>
  <si>
    <t>2018补1</t>
  </si>
  <si>
    <t>胡  宾</t>
  </si>
  <si>
    <t>鹤东村桔园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</si>
</sst>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8" fillId="2" borderId="5" applyNumberFormat="0" applyAlignment="0" applyProtection="0"/>
    <xf numFmtId="0" fontId="15" fillId="2" borderId="1" applyNumberFormat="0" applyAlignment="0" applyProtection="0"/>
    <xf numFmtId="0" fontId="17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pane ySplit="4" topLeftCell="A5" activePane="bottomLeft" state="frozen"/>
      <selection pane="bottomLeft" activeCell="E30" sqref="E30"/>
    </sheetView>
  </sheetViews>
  <sheetFormatPr defaultColWidth="8.75390625" defaultRowHeight="14.25"/>
  <cols>
    <col min="1" max="1" width="5.625" style="4" bestFit="1" customWidth="1"/>
    <col min="2" max="2" width="7.375" style="4" customWidth="1"/>
    <col min="3" max="3" width="23.625" style="4" customWidth="1"/>
    <col min="4" max="11" width="8.75390625" style="4" customWidth="1"/>
    <col min="12" max="12" width="4.50390625" style="4" customWidth="1"/>
    <col min="13" max="15" width="4.75390625" style="4" bestFit="1" customWidth="1"/>
    <col min="16" max="16" width="13.875" style="4" customWidth="1"/>
    <col min="17" max="16384" width="8.75390625" style="4" customWidth="1"/>
  </cols>
  <sheetData>
    <row r="1" spans="1:16" s="1" customFormat="1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9"/>
    </row>
    <row r="2" spans="1:16" s="1" customFormat="1" ht="27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6</v>
      </c>
    </row>
    <row r="3" spans="1:16" s="1" customFormat="1" ht="27" customHeight="1">
      <c r="A3" s="6"/>
      <c r="B3" s="6"/>
      <c r="C3" s="8"/>
      <c r="D3" s="6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20"/>
      <c r="M3" s="20"/>
      <c r="N3" s="20"/>
      <c r="O3" s="21"/>
      <c r="P3" s="6"/>
    </row>
    <row r="4" spans="1:16" s="1" customFormat="1" ht="53.25" customHeight="1">
      <c r="A4" s="6"/>
      <c r="B4" s="6"/>
      <c r="C4" s="9"/>
      <c r="D4" s="6"/>
      <c r="E4" s="9"/>
      <c r="F4" s="9"/>
      <c r="G4" s="9"/>
      <c r="H4" s="9"/>
      <c r="I4" s="9"/>
      <c r="J4" s="9"/>
      <c r="K4" s="9"/>
      <c r="L4" s="6" t="s">
        <v>14</v>
      </c>
      <c r="M4" s="6" t="s">
        <v>15</v>
      </c>
      <c r="N4" s="6" t="s">
        <v>16</v>
      </c>
      <c r="O4" s="6" t="s">
        <v>17</v>
      </c>
      <c r="P4" s="6"/>
    </row>
    <row r="5" spans="1:16" s="2" customFormat="1" ht="28.5" customHeight="1">
      <c r="A5" s="10" t="s">
        <v>18</v>
      </c>
      <c r="B5" s="11" t="s">
        <v>19</v>
      </c>
      <c r="C5" s="11" t="s">
        <v>20</v>
      </c>
      <c r="D5" s="11" t="s">
        <v>21</v>
      </c>
      <c r="E5" s="11">
        <v>1975.4</v>
      </c>
      <c r="F5" s="11">
        <v>420</v>
      </c>
      <c r="G5" s="11">
        <v>200</v>
      </c>
      <c r="H5" s="12">
        <v>592.7</v>
      </c>
      <c r="I5" s="12">
        <v>88.9</v>
      </c>
      <c r="J5" s="12">
        <v>37.3</v>
      </c>
      <c r="K5" s="12">
        <v>718.9</v>
      </c>
      <c r="L5" s="12">
        <v>2</v>
      </c>
      <c r="M5" s="12">
        <v>2</v>
      </c>
      <c r="N5" s="12"/>
      <c r="O5" s="12">
        <v>3</v>
      </c>
      <c r="P5" s="18" t="s">
        <v>22</v>
      </c>
    </row>
    <row r="6" spans="1:16" s="2" customFormat="1" ht="28.5" customHeight="1">
      <c r="A6" s="10" t="s">
        <v>23</v>
      </c>
      <c r="B6" s="11" t="s">
        <v>24</v>
      </c>
      <c r="C6" s="11" t="s">
        <v>25</v>
      </c>
      <c r="D6" s="11" t="s">
        <v>26</v>
      </c>
      <c r="E6" s="11">
        <f>706.9</f>
        <v>706.9</v>
      </c>
      <c r="F6" s="11">
        <v>325.42</v>
      </c>
      <c r="G6" s="11">
        <v>200</v>
      </c>
      <c r="H6" s="12">
        <f>212</f>
        <v>212</v>
      </c>
      <c r="I6" s="12">
        <f>31.9</f>
        <v>31.9</v>
      </c>
      <c r="J6" s="12">
        <v>75.2</v>
      </c>
      <c r="K6" s="12">
        <v>319.1</v>
      </c>
      <c r="L6" s="12"/>
      <c r="M6" s="12"/>
      <c r="N6" s="12"/>
      <c r="O6" s="12"/>
      <c r="P6" s="18" t="s">
        <v>22</v>
      </c>
    </row>
    <row r="7" spans="1:16" s="2" customFormat="1" ht="28.5" customHeight="1">
      <c r="A7" s="10" t="s">
        <v>27</v>
      </c>
      <c r="B7" s="11" t="s">
        <v>28</v>
      </c>
      <c r="C7" s="11" t="s">
        <v>29</v>
      </c>
      <c r="D7" s="11" t="s">
        <v>30</v>
      </c>
      <c r="E7" s="11">
        <v>1304</v>
      </c>
      <c r="F7" s="11">
        <v>621.83</v>
      </c>
      <c r="G7" s="11">
        <v>200</v>
      </c>
      <c r="H7" s="12">
        <v>391.2</v>
      </c>
      <c r="I7" s="12">
        <v>58.7</v>
      </c>
      <c r="J7" s="12">
        <v>60.9</v>
      </c>
      <c r="K7" s="12">
        <v>510.8</v>
      </c>
      <c r="L7" s="12"/>
      <c r="M7" s="12"/>
      <c r="N7" s="12"/>
      <c r="O7" s="12">
        <v>4</v>
      </c>
      <c r="P7" s="18" t="s">
        <v>22</v>
      </c>
    </row>
    <row r="8" spans="1:16" s="2" customFormat="1" ht="28.5" customHeight="1">
      <c r="A8" s="10" t="s">
        <v>31</v>
      </c>
      <c r="B8" s="11" t="s">
        <v>32</v>
      </c>
      <c r="C8" s="11" t="s">
        <v>33</v>
      </c>
      <c r="D8" s="11" t="s">
        <v>34</v>
      </c>
      <c r="E8" s="11">
        <v>784.2</v>
      </c>
      <c r="F8" s="11">
        <v>379</v>
      </c>
      <c r="G8" s="11">
        <v>200</v>
      </c>
      <c r="H8" s="12">
        <v>235.3</v>
      </c>
      <c r="I8" s="12">
        <v>35.3</v>
      </c>
      <c r="J8" s="12">
        <v>95.9</v>
      </c>
      <c r="K8" s="12">
        <v>366.5</v>
      </c>
      <c r="L8" s="12"/>
      <c r="M8" s="12"/>
      <c r="N8" s="12">
        <v>1</v>
      </c>
      <c r="O8" s="12">
        <v>2</v>
      </c>
      <c r="P8" s="18" t="s">
        <v>22</v>
      </c>
    </row>
    <row r="9" spans="1:16" s="2" customFormat="1" ht="28.5" customHeight="1">
      <c r="A9" s="10" t="s">
        <v>35</v>
      </c>
      <c r="B9" s="11" t="s">
        <v>36</v>
      </c>
      <c r="C9" s="11" t="s">
        <v>37</v>
      </c>
      <c r="D9" s="11" t="s">
        <v>38</v>
      </c>
      <c r="E9" s="11">
        <f>1269.7+44.6</f>
        <v>1314.3</v>
      </c>
      <c r="F9" s="11">
        <v>825.22</v>
      </c>
      <c r="G9" s="11">
        <v>200</v>
      </c>
      <c r="H9" s="12">
        <f>380.9+13.4</f>
        <v>394.29999999999995</v>
      </c>
      <c r="I9" s="12">
        <f>57.2+2</f>
        <v>59.2</v>
      </c>
      <c r="J9" s="12">
        <v>107.5</v>
      </c>
      <c r="K9" s="12">
        <v>561</v>
      </c>
      <c r="L9" s="12">
        <v>1</v>
      </c>
      <c r="M9" s="12"/>
      <c r="N9" s="12"/>
      <c r="O9" s="12">
        <v>4</v>
      </c>
      <c r="P9" s="18" t="s">
        <v>22</v>
      </c>
    </row>
    <row r="10" spans="1:16" s="2" customFormat="1" ht="28.5" customHeight="1">
      <c r="A10" s="10" t="s">
        <v>39</v>
      </c>
      <c r="B10" s="11" t="s">
        <v>40</v>
      </c>
      <c r="C10" s="11" t="s">
        <v>41</v>
      </c>
      <c r="D10" s="11" t="s">
        <v>42</v>
      </c>
      <c r="E10" s="11">
        <v>536</v>
      </c>
      <c r="F10" s="11">
        <v>103.7</v>
      </c>
      <c r="G10" s="11">
        <v>200</v>
      </c>
      <c r="H10" s="12">
        <v>160.8</v>
      </c>
      <c r="I10" s="12">
        <v>24.2</v>
      </c>
      <c r="J10" s="12">
        <v>33.5</v>
      </c>
      <c r="K10" s="12">
        <v>218.5</v>
      </c>
      <c r="L10" s="12"/>
      <c r="M10" s="12"/>
      <c r="N10" s="12"/>
      <c r="O10" s="12"/>
      <c r="P10" s="18" t="s">
        <v>22</v>
      </c>
    </row>
    <row r="11" spans="1:16" s="2" customFormat="1" ht="28.5" customHeight="1">
      <c r="A11" s="10" t="s">
        <v>43</v>
      </c>
      <c r="B11" s="11" t="s">
        <v>44</v>
      </c>
      <c r="C11" s="11" t="s">
        <v>45</v>
      </c>
      <c r="D11" s="11" t="s">
        <v>46</v>
      </c>
      <c r="E11" s="11">
        <f>1878.7+69.6</f>
        <v>1948.3</v>
      </c>
      <c r="F11" s="11">
        <f>755.45+175.91+734.16</f>
        <v>1665.52</v>
      </c>
      <c r="G11" s="11">
        <v>200</v>
      </c>
      <c r="H11" s="12">
        <f>563.6+20.9</f>
        <v>584.5</v>
      </c>
      <c r="I11" s="12">
        <f>84.6+3.2</f>
        <v>87.8</v>
      </c>
      <c r="J11" s="12">
        <v>160.9</v>
      </c>
      <c r="K11" s="12">
        <v>833.2</v>
      </c>
      <c r="L11" s="12"/>
      <c r="M11" s="12"/>
      <c r="N11" s="12"/>
      <c r="O11" s="12"/>
      <c r="P11" s="18" t="s">
        <v>22</v>
      </c>
    </row>
    <row r="12" spans="1:16" s="2" customFormat="1" ht="28.5" customHeight="1">
      <c r="A12" s="10" t="s">
        <v>47</v>
      </c>
      <c r="B12" s="11" t="s">
        <v>48</v>
      </c>
      <c r="C12" s="11" t="s">
        <v>49</v>
      </c>
      <c r="D12" s="11" t="s">
        <v>50</v>
      </c>
      <c r="E12" s="11">
        <v>851.4</v>
      </c>
      <c r="F12" s="11">
        <v>857.1</v>
      </c>
      <c r="G12" s="11">
        <v>200</v>
      </c>
      <c r="H12" s="12">
        <v>255.5</v>
      </c>
      <c r="I12" s="12">
        <v>38.4</v>
      </c>
      <c r="J12" s="12">
        <v>83.8</v>
      </c>
      <c r="K12" s="12">
        <v>377.7</v>
      </c>
      <c r="L12" s="12"/>
      <c r="M12" s="12"/>
      <c r="N12" s="12">
        <v>1</v>
      </c>
      <c r="O12" s="12">
        <v>2</v>
      </c>
      <c r="P12" s="18" t="s">
        <v>22</v>
      </c>
    </row>
    <row r="13" spans="1:16" s="2" customFormat="1" ht="28.5" customHeight="1">
      <c r="A13" s="10" t="s">
        <v>51</v>
      </c>
      <c r="B13" s="11" t="s">
        <v>52</v>
      </c>
      <c r="C13" s="11" t="s">
        <v>53</v>
      </c>
      <c r="D13" s="11" t="s">
        <v>54</v>
      </c>
      <c r="E13" s="11">
        <v>619.8</v>
      </c>
      <c r="F13" s="11">
        <v>769.85</v>
      </c>
      <c r="G13" s="11">
        <v>200</v>
      </c>
      <c r="H13" s="12">
        <v>186</v>
      </c>
      <c r="I13" s="12">
        <v>27.9</v>
      </c>
      <c r="J13" s="12">
        <v>46.1</v>
      </c>
      <c r="K13" s="12">
        <v>260</v>
      </c>
      <c r="L13" s="12"/>
      <c r="M13" s="12"/>
      <c r="N13" s="12"/>
      <c r="O13" s="12">
        <v>2</v>
      </c>
      <c r="P13" s="18" t="s">
        <v>22</v>
      </c>
    </row>
    <row r="14" spans="1:16" s="2" customFormat="1" ht="28.5" customHeight="1">
      <c r="A14" s="10" t="s">
        <v>55</v>
      </c>
      <c r="B14" s="11" t="s">
        <v>56</v>
      </c>
      <c r="C14" s="11" t="s">
        <v>57</v>
      </c>
      <c r="D14" s="11" t="s">
        <v>58</v>
      </c>
      <c r="E14" s="11">
        <v>701.4</v>
      </c>
      <c r="F14" s="11">
        <v>266.78</v>
      </c>
      <c r="G14" s="11">
        <v>200</v>
      </c>
      <c r="H14" s="12">
        <v>210.5</v>
      </c>
      <c r="I14" s="12">
        <v>31.6</v>
      </c>
      <c r="J14" s="12">
        <v>5.5</v>
      </c>
      <c r="K14" s="12">
        <v>247.6</v>
      </c>
      <c r="L14" s="12">
        <v>2</v>
      </c>
      <c r="M14" s="12"/>
      <c r="N14" s="12">
        <v>1</v>
      </c>
      <c r="O14" s="12"/>
      <c r="P14" s="18" t="s">
        <v>22</v>
      </c>
    </row>
    <row r="15" spans="1:16" s="2" customFormat="1" ht="28.5" customHeight="1">
      <c r="A15" s="10" t="s">
        <v>59</v>
      </c>
      <c r="B15" s="11" t="s">
        <v>60</v>
      </c>
      <c r="C15" s="11" t="s">
        <v>61</v>
      </c>
      <c r="D15" s="11" t="s">
        <v>62</v>
      </c>
      <c r="E15" s="11">
        <v>529</v>
      </c>
      <c r="F15" s="11">
        <v>569.7</v>
      </c>
      <c r="G15" s="11">
        <v>200</v>
      </c>
      <c r="H15" s="12">
        <v>158.7</v>
      </c>
      <c r="I15" s="12">
        <v>23.9</v>
      </c>
      <c r="J15" s="12">
        <v>100.9</v>
      </c>
      <c r="K15" s="12">
        <v>283.5</v>
      </c>
      <c r="L15" s="18">
        <v>1</v>
      </c>
      <c r="M15" s="18" t="s">
        <v>63</v>
      </c>
      <c r="N15" s="18">
        <v>2</v>
      </c>
      <c r="O15" s="18" t="s">
        <v>63</v>
      </c>
      <c r="P15" s="18" t="s">
        <v>22</v>
      </c>
    </row>
    <row r="16" spans="1:16" s="2" customFormat="1" ht="28.5" customHeight="1">
      <c r="A16" s="10" t="s">
        <v>64</v>
      </c>
      <c r="B16" s="11" t="s">
        <v>65</v>
      </c>
      <c r="C16" s="11" t="s">
        <v>66</v>
      </c>
      <c r="D16" s="11" t="s">
        <v>67</v>
      </c>
      <c r="E16" s="11">
        <v>993.62</v>
      </c>
      <c r="F16" s="11">
        <v>416</v>
      </c>
      <c r="G16" s="11">
        <v>200</v>
      </c>
      <c r="H16" s="12">
        <v>298.1</v>
      </c>
      <c r="I16" s="12">
        <v>44.7</v>
      </c>
      <c r="J16" s="12">
        <v>0</v>
      </c>
      <c r="K16" s="12">
        <v>342.8</v>
      </c>
      <c r="L16" s="12"/>
      <c r="M16" s="12">
        <v>1</v>
      </c>
      <c r="N16" s="12"/>
      <c r="O16" s="12">
        <v>2</v>
      </c>
      <c r="P16" s="18" t="s">
        <v>22</v>
      </c>
    </row>
    <row r="17" spans="1:16" s="2" customFormat="1" ht="28.5" customHeight="1">
      <c r="A17" s="10" t="s">
        <v>68</v>
      </c>
      <c r="B17" s="11" t="s">
        <v>69</v>
      </c>
      <c r="C17" s="11" t="s">
        <v>70</v>
      </c>
      <c r="D17" s="11" t="s">
        <v>71</v>
      </c>
      <c r="E17" s="11">
        <v>311.68</v>
      </c>
      <c r="F17" s="11">
        <v>364.1</v>
      </c>
      <c r="G17" s="11">
        <v>200</v>
      </c>
      <c r="H17" s="11">
        <v>93.5</v>
      </c>
      <c r="I17" s="12">
        <v>14.03</v>
      </c>
      <c r="J17" s="12">
        <v>31.36</v>
      </c>
      <c r="K17" s="12">
        <v>138.89</v>
      </c>
      <c r="L17" s="12"/>
      <c r="M17" s="12"/>
      <c r="N17" s="12"/>
      <c r="O17" s="12">
        <v>1</v>
      </c>
      <c r="P17" s="18" t="s">
        <v>22</v>
      </c>
    </row>
    <row r="18" spans="1:16" s="2" customFormat="1" ht="28.5" customHeight="1">
      <c r="A18" s="10" t="s">
        <v>72</v>
      </c>
      <c r="B18" s="11" t="s">
        <v>73</v>
      </c>
      <c r="C18" s="11" t="s">
        <v>74</v>
      </c>
      <c r="D18" s="11" t="s">
        <v>75</v>
      </c>
      <c r="E18" s="11">
        <v>856.07</v>
      </c>
      <c r="F18" s="11">
        <v>1723.58</v>
      </c>
      <c r="G18" s="11">
        <v>200</v>
      </c>
      <c r="H18" s="11">
        <v>256.82</v>
      </c>
      <c r="I18" s="12">
        <v>38.52</v>
      </c>
      <c r="J18" s="12">
        <v>135.2</v>
      </c>
      <c r="K18" s="12">
        <v>430.54</v>
      </c>
      <c r="L18" s="12">
        <v>1</v>
      </c>
      <c r="M18" s="12"/>
      <c r="N18" s="12"/>
      <c r="O18" s="12">
        <v>3</v>
      </c>
      <c r="P18" s="18" t="s">
        <v>22</v>
      </c>
    </row>
    <row r="19" spans="1:16" s="2" customFormat="1" ht="28.5" customHeight="1">
      <c r="A19" s="10" t="s">
        <v>76</v>
      </c>
      <c r="B19" s="11" t="s">
        <v>77</v>
      </c>
      <c r="C19" s="11" t="s">
        <v>78</v>
      </c>
      <c r="D19" s="13"/>
      <c r="E19" s="11">
        <v>331.89</v>
      </c>
      <c r="F19" s="11">
        <v>350.44</v>
      </c>
      <c r="G19" s="11">
        <v>200</v>
      </c>
      <c r="H19" s="11">
        <v>99.57</v>
      </c>
      <c r="I19" s="12">
        <v>14.94</v>
      </c>
      <c r="J19" s="12">
        <v>31.32</v>
      </c>
      <c r="K19" s="12">
        <v>145.83</v>
      </c>
      <c r="L19" s="12"/>
      <c r="M19" s="12"/>
      <c r="N19" s="12"/>
      <c r="O19" s="12">
        <v>1</v>
      </c>
      <c r="P19" s="18" t="s">
        <v>22</v>
      </c>
    </row>
    <row r="20" spans="1:16" s="2" customFormat="1" ht="28.5" customHeight="1">
      <c r="A20" s="10" t="s">
        <v>79</v>
      </c>
      <c r="B20" s="11" t="s">
        <v>80</v>
      </c>
      <c r="C20" s="11" t="s">
        <v>81</v>
      </c>
      <c r="D20" s="11" t="s">
        <v>82</v>
      </c>
      <c r="E20" s="11">
        <v>248.36</v>
      </c>
      <c r="F20" s="11">
        <v>343.27</v>
      </c>
      <c r="G20" s="11">
        <v>200</v>
      </c>
      <c r="H20" s="11">
        <v>74.51</v>
      </c>
      <c r="I20" s="12">
        <v>11.18</v>
      </c>
      <c r="J20" s="12">
        <v>34.57</v>
      </c>
      <c r="K20" s="12">
        <v>120.26</v>
      </c>
      <c r="L20" s="12">
        <v>2</v>
      </c>
      <c r="M20" s="12"/>
      <c r="N20" s="12"/>
      <c r="O20" s="12"/>
      <c r="P20" s="18" t="s">
        <v>22</v>
      </c>
    </row>
    <row r="21" spans="1:16" s="3" customFormat="1" ht="28.5" customHeight="1">
      <c r="A21" s="10" t="s">
        <v>83</v>
      </c>
      <c r="B21" s="14" t="s">
        <v>84</v>
      </c>
      <c r="C21" s="11" t="s">
        <v>85</v>
      </c>
      <c r="D21" s="14" t="s">
        <v>86</v>
      </c>
      <c r="E21" s="15"/>
      <c r="F21" s="16">
        <v>1096.06</v>
      </c>
      <c r="G21" s="16"/>
      <c r="H21" s="16"/>
      <c r="I21" s="16"/>
      <c r="J21" s="16">
        <v>61.33</v>
      </c>
      <c r="K21" s="16">
        <v>61.33</v>
      </c>
      <c r="L21" s="16">
        <v>1</v>
      </c>
      <c r="M21" s="16"/>
      <c r="N21" s="16"/>
      <c r="O21" s="16"/>
      <c r="P21" s="18" t="s">
        <v>22</v>
      </c>
    </row>
    <row r="22" spans="1:16" s="2" customFormat="1" ht="30.75" customHeight="1">
      <c r="A22" s="10" t="s">
        <v>87</v>
      </c>
      <c r="B22" s="10" t="s">
        <v>88</v>
      </c>
      <c r="C22" s="12" t="s">
        <v>89</v>
      </c>
      <c r="D22" s="13"/>
      <c r="E22" s="12">
        <v>4275.45</v>
      </c>
      <c r="F22" s="12">
        <v>7960.39</v>
      </c>
      <c r="G22" s="12">
        <v>200</v>
      </c>
      <c r="H22" s="12">
        <v>1282.6</v>
      </c>
      <c r="I22" s="12">
        <v>192.4</v>
      </c>
      <c r="J22" s="12">
        <v>910</v>
      </c>
      <c r="K22" s="12">
        <f>2385-491.67-231.67</f>
        <v>1661.6599999999999</v>
      </c>
      <c r="L22" s="12"/>
      <c r="M22" s="12">
        <v>1</v>
      </c>
      <c r="N22" s="12"/>
      <c r="O22" s="12">
        <v>12</v>
      </c>
      <c r="P22" s="18" t="s">
        <v>22</v>
      </c>
    </row>
    <row r="25" spans="1:16" ht="15" customHeight="1">
      <c r="A25" s="6" t="s">
        <v>1</v>
      </c>
      <c r="B25" s="6" t="s">
        <v>2</v>
      </c>
      <c r="C25" s="7" t="s">
        <v>3</v>
      </c>
      <c r="D25" s="6" t="s">
        <v>90</v>
      </c>
      <c r="E25" s="6" t="s">
        <v>5</v>
      </c>
      <c r="F25" s="6"/>
      <c r="G25" s="6"/>
      <c r="H25" s="6"/>
      <c r="I25" s="6"/>
      <c r="J25" s="6"/>
      <c r="K25" s="6"/>
      <c r="L25" s="6"/>
      <c r="M25" s="6" t="s">
        <v>6</v>
      </c>
      <c r="N25" s="6"/>
      <c r="O25" s="6"/>
      <c r="P25" s="2"/>
    </row>
    <row r="26" spans="1:16" ht="14.25">
      <c r="A26" s="6"/>
      <c r="B26" s="6"/>
      <c r="C26" s="8"/>
      <c r="D26" s="6"/>
      <c r="E26" s="6" t="s">
        <v>91</v>
      </c>
      <c r="F26" s="6" t="s">
        <v>92</v>
      </c>
      <c r="G26" s="6" t="s">
        <v>13</v>
      </c>
      <c r="H26" s="6" t="s">
        <v>93</v>
      </c>
      <c r="I26" s="22"/>
      <c r="J26" s="22"/>
      <c r="K26" s="22"/>
      <c r="L26" s="22"/>
      <c r="M26" s="6"/>
      <c r="N26" s="6"/>
      <c r="O26" s="6"/>
      <c r="P26" s="2"/>
    </row>
    <row r="27" spans="1:16" ht="14.25">
      <c r="A27" s="6"/>
      <c r="B27" s="6"/>
      <c r="C27" s="9"/>
      <c r="D27" s="6"/>
      <c r="E27" s="6"/>
      <c r="F27" s="6"/>
      <c r="G27" s="6"/>
      <c r="H27" s="6" t="s">
        <v>94</v>
      </c>
      <c r="I27" s="6" t="s">
        <v>14</v>
      </c>
      <c r="J27" s="6" t="s">
        <v>15</v>
      </c>
      <c r="K27" s="6" t="s">
        <v>16</v>
      </c>
      <c r="L27" s="6" t="s">
        <v>17</v>
      </c>
      <c r="M27" s="6"/>
      <c r="N27" s="6"/>
      <c r="O27" s="6"/>
      <c r="P27" s="2"/>
    </row>
    <row r="28" spans="1:16" ht="42.75" customHeight="1">
      <c r="A28" s="10" t="s">
        <v>18</v>
      </c>
      <c r="B28" s="10" t="s">
        <v>95</v>
      </c>
      <c r="C28" s="17" t="s">
        <v>96</v>
      </c>
      <c r="D28" s="18" t="s">
        <v>97</v>
      </c>
      <c r="E28" s="12">
        <v>773.5</v>
      </c>
      <c r="F28" s="12">
        <v>3094</v>
      </c>
      <c r="G28" s="12">
        <v>3094</v>
      </c>
      <c r="H28" s="12"/>
      <c r="I28" s="12">
        <v>3</v>
      </c>
      <c r="J28" s="12"/>
      <c r="K28" s="12"/>
      <c r="L28" s="12">
        <v>22</v>
      </c>
      <c r="M28" s="18" t="s">
        <v>22</v>
      </c>
      <c r="N28" s="18"/>
      <c r="O28" s="18"/>
      <c r="P28" s="2"/>
    </row>
  </sheetData>
  <sheetProtection/>
  <mergeCells count="26">
    <mergeCell ref="A1:P1"/>
    <mergeCell ref="E2:O2"/>
    <mergeCell ref="L3:O3"/>
    <mergeCell ref="E25:L25"/>
    <mergeCell ref="H26:L26"/>
    <mergeCell ref="M28:O28"/>
    <mergeCell ref="A2:A4"/>
    <mergeCell ref="A25:A27"/>
    <mergeCell ref="B2:B4"/>
    <mergeCell ref="B25:B27"/>
    <mergeCell ref="C2:C4"/>
    <mergeCell ref="C25:C27"/>
    <mergeCell ref="D2:D4"/>
    <mergeCell ref="D25:D27"/>
    <mergeCell ref="E3:E4"/>
    <mergeCell ref="E26:E27"/>
    <mergeCell ref="F3:F4"/>
    <mergeCell ref="F26:F27"/>
    <mergeCell ref="G3:G4"/>
    <mergeCell ref="G26:G27"/>
    <mergeCell ref="H3:H4"/>
    <mergeCell ref="I3:I4"/>
    <mergeCell ref="J3:J4"/>
    <mergeCell ref="K3:K4"/>
    <mergeCell ref="P2:P4"/>
    <mergeCell ref="M25:O27"/>
  </mergeCells>
  <printOptions/>
  <pageMargins left="0.25" right="0.4799999999999999" top="0.7480314960629921" bottom="0.7480314960629921" header="0.31496062992125984" footer="0.3149606299212598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　_</cp:lastModifiedBy>
  <cp:lastPrinted>2019-08-13T01:16:50Z</cp:lastPrinted>
  <dcterms:created xsi:type="dcterms:W3CDTF">1996-12-17T01:32:42Z</dcterms:created>
  <dcterms:modified xsi:type="dcterms:W3CDTF">2019-08-13T09:36:12Z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